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3" i="1"/>
  <c r="E21" i="1"/>
  <c r="E19" i="1"/>
  <c r="E17" i="1"/>
  <c r="E14" i="1"/>
  <c r="E12" i="1"/>
  <c r="G11" i="1" l="1"/>
  <c r="F11" i="1" s="1"/>
  <c r="G26" i="1"/>
  <c r="F26" i="1" s="1"/>
  <c r="G25" i="1"/>
  <c r="F25" i="1" s="1"/>
  <c r="G23" i="1"/>
  <c r="F23" i="1" s="1"/>
  <c r="G22" i="1"/>
  <c r="F22" i="1" s="1"/>
  <c r="G20" i="1"/>
  <c r="F20" i="1" s="1"/>
  <c r="G19" i="1"/>
  <c r="F19" i="1" s="1"/>
  <c r="G18" i="1"/>
  <c r="F18" i="1" s="1"/>
  <c r="G16" i="1"/>
  <c r="F16" i="1" s="1"/>
  <c r="G13" i="1"/>
  <c r="F13" i="1" s="1"/>
  <c r="G17" i="1"/>
  <c r="F17" i="1" s="1"/>
  <c r="E15" i="1"/>
  <c r="G14" i="1"/>
  <c r="F14" i="1" s="1"/>
  <c r="G21" i="1" l="1"/>
  <c r="F21" i="1" s="1"/>
  <c r="E24" i="1"/>
  <c r="G24" i="1" s="1"/>
  <c r="F24" i="1" s="1"/>
  <c r="G12" i="1"/>
  <c r="G15" i="1"/>
  <c r="F15" i="1" s="1"/>
  <c r="E27" i="1" l="1"/>
  <c r="G27" i="1"/>
  <c r="F12" i="1"/>
  <c r="F27" i="1" s="1"/>
</calcChain>
</file>

<file path=xl/sharedStrings.xml><?xml version="1.0" encoding="utf-8"?>
<sst xmlns="http://schemas.openxmlformats.org/spreadsheetml/2006/main" count="71" uniqueCount="62">
  <si>
    <t>Pozycja</t>
  </si>
  <si>
    <t>Przedmiot zamówienia</t>
  </si>
  <si>
    <t>Wartość netto w PLN</t>
  </si>
  <si>
    <t>stawka VAT</t>
  </si>
  <si>
    <t>wartość brutto w PLN</t>
  </si>
  <si>
    <t>ilość</t>
  </si>
  <si>
    <t>1 miesiąc</t>
  </si>
  <si>
    <t>8%+23%</t>
  </si>
  <si>
    <t>jednokrotna  usługa w roku</t>
  </si>
  <si>
    <t xml:space="preserve">Pranie wykładzin/dywanów, kilimów ściennych </t>
  </si>
  <si>
    <t>1 sztuka</t>
  </si>
  <si>
    <t>Pranie foteli tapicerowanych</t>
  </si>
  <si>
    <t>Odśnieżanie dachu garażu z jednoczesnym wywozem śniegu.</t>
  </si>
  <si>
    <t>jednokrotna usługa</t>
  </si>
  <si>
    <t>Łączna wartość wynagrodzenia</t>
  </si>
  <si>
    <t>wartość VAT</t>
  </si>
  <si>
    <t>1A</t>
  </si>
  <si>
    <t>1B</t>
  </si>
  <si>
    <t>2A</t>
  </si>
  <si>
    <t>2B</t>
  </si>
  <si>
    <t>4A</t>
  </si>
  <si>
    <t>4B</t>
  </si>
  <si>
    <t>5A</t>
  </si>
  <si>
    <t>5B</t>
  </si>
  <si>
    <t>5C</t>
  </si>
  <si>
    <t>5D</t>
  </si>
  <si>
    <t>5E</t>
  </si>
  <si>
    <t>5F</t>
  </si>
  <si>
    <t>6A</t>
  </si>
  <si>
    <t>6B</t>
  </si>
  <si>
    <r>
      <t>1 m</t>
    </r>
    <r>
      <rPr>
        <b/>
        <vertAlign val="superscript"/>
        <sz val="11"/>
        <color theme="1"/>
        <rFont val="Arial Narrow"/>
        <family val="2"/>
        <charset val="238"/>
      </rPr>
      <t>2</t>
    </r>
  </si>
  <si>
    <t>Załącznik nr 1 do Formularza ofertowego</t>
  </si>
  <si>
    <t>kwalifikowanym podpisem elektronicznym</t>
  </si>
  <si>
    <t>(w przypadku dokumentu elektronicznego)</t>
  </si>
  <si>
    <t>lub</t>
  </si>
  <si>
    <t xml:space="preserve"> </t>
  </si>
  <si>
    <r>
      <t>(w przypadku postaci</t>
    </r>
    <r>
      <rPr>
        <b/>
        <i/>
        <sz val="12"/>
        <color rgb="FFFF0000"/>
        <rFont val="Arial Narrow"/>
        <family val="2"/>
        <charset val="238"/>
      </rPr>
      <t xml:space="preserve"> </t>
    </r>
    <r>
      <rPr>
        <b/>
        <i/>
        <sz val="11"/>
        <color rgb="FFFF0000"/>
        <rFont val="Arial Narrow"/>
        <family val="2"/>
        <charset val="238"/>
      </rPr>
      <t>papierowej</t>
    </r>
  </si>
  <si>
    <t>opatrzonej własnoręcznym podpisem)</t>
  </si>
  <si>
    <t>Dane w pozostałych polach wypełnią się automatycznie.</t>
  </si>
  <si>
    <t>Wynagrodzenie za 1 miesiąc świadczenia usług, o których mowa w pozycji 1A i 2A</t>
  </si>
  <si>
    <t>formularz należy podpisać</t>
  </si>
  <si>
    <t>cyfrowe odwzorowanie formularza należy opatrzeć</t>
  </si>
  <si>
    <t>Sprzątanie powierzchni w budynku, pokoi biurowych, garażu.</t>
  </si>
  <si>
    <t>Sprzątanie terenu zewnętrznego przy posesji, pielęgnacja zieleni.</t>
  </si>
  <si>
    <t>Mycie okien.</t>
  </si>
  <si>
    <t xml:space="preserve">Pranie tapicerek krzeseł. </t>
  </si>
  <si>
    <t>Pranie wykładzin/dywanów, kilimów ściennych (ok. 500 m2 rocznie).</t>
  </si>
  <si>
    <t>Pranie tapicerek krzeseł (ok. 20 sztuk rocznie).</t>
  </si>
  <si>
    <t>Pranie foteli tapicerowanych (ok. 30 sztuk rocznie)</t>
  </si>
  <si>
    <t>Uwaga: Wykonawca wypełnia pola zaznaczone kolorem białym!</t>
  </si>
  <si>
    <t>Kompleksowa usługa sprzątania powierzchni w budynku, pokoi biurowych, garaży, sprzątaniem i utrzymywaniem terenu posesji i przyległych do niej chodników oraz potencjalnym odśnieżaniem dachów budynku i garażu z jednoczesnym wywozem śniegu w Delegaturze NIK w Kielcach przy ul. gen. T. Kościuszki 6, 25-310 Kielce.</t>
  </si>
  <si>
    <t>5G</t>
  </si>
  <si>
    <t>Pranie wykładzin/dywanów, kilimów ściennych, pranie tapicerek krzeseł i foteli tapicerowanych.</t>
  </si>
  <si>
    <t>SUMA 5B+5D+5F</t>
  </si>
  <si>
    <t>SUMA 1B+2B+4B+5G+6B</t>
  </si>
  <si>
    <t>24 miesiące</t>
  </si>
  <si>
    <t>4 usługi w trakcie trwania umowy</t>
  </si>
  <si>
    <r>
      <t>500 m</t>
    </r>
    <r>
      <rPr>
        <b/>
        <vertAlign val="superscript"/>
        <sz val="11"/>
        <color theme="1"/>
        <rFont val="Arial Narrow"/>
        <family val="2"/>
        <charset val="238"/>
      </rPr>
      <t xml:space="preserve">2 </t>
    </r>
    <r>
      <rPr>
        <b/>
        <sz val="11"/>
        <color theme="1"/>
        <rFont val="Arial Narrow"/>
        <family val="2"/>
        <charset val="238"/>
      </rPr>
      <t>* 2 lata</t>
    </r>
  </si>
  <si>
    <t>20 sztuk * 2 lata</t>
  </si>
  <si>
    <t>30 sztuk * 2 lata</t>
  </si>
  <si>
    <t xml:space="preserve">12 krotność usługi </t>
  </si>
  <si>
    <t>Nr sprawy: BGO-BGZ.261.19.2022.DP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</si>
</sst>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44" fontId="2" fillId="0" borderId="2" xfId="0" applyNumberFormat="1" applyFont="1" applyBorder="1" applyAlignment="1" applyProtection="1">
      <alignment horizontal="center" vertical="center"/>
      <protection locked="0"/>
    </xf>
    <xf numFmtId="44" fontId="2" fillId="0" borderId="2" xfId="0" applyNumberFormat="1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left" vertical="center" wrapText="1"/>
    </xf>
    <xf numFmtId="44" fontId="2" fillId="5" borderId="6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left" wrapText="1"/>
    </xf>
    <xf numFmtId="0" fontId="2" fillId="7" borderId="2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/>
    </xf>
    <xf numFmtId="0" fontId="1" fillId="7" borderId="4" xfId="0" applyFont="1" applyFill="1" applyBorder="1" applyAlignment="1" applyProtection="1">
      <alignment horizontal="left" vertical="center" wrapText="1"/>
    </xf>
    <xf numFmtId="0" fontId="1" fillId="8" borderId="4" xfId="0" applyFont="1" applyFill="1" applyBorder="1" applyAlignment="1" applyProtection="1">
      <alignment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9" fontId="2" fillId="3" borderId="2" xfId="0" applyNumberFormat="1" applyFont="1" applyFill="1" applyBorder="1" applyAlignment="1" applyProtection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9" fontId="2" fillId="3" borderId="4" xfId="0" applyNumberFormat="1" applyFont="1" applyFill="1" applyBorder="1" applyAlignment="1" applyProtection="1">
      <alignment horizontal="center" vertical="center"/>
    </xf>
    <xf numFmtId="44" fontId="2" fillId="3" borderId="4" xfId="0" applyNumberFormat="1" applyFont="1" applyFill="1" applyBorder="1" applyAlignment="1" applyProtection="1">
      <alignment horizontal="center" vertical="center"/>
    </xf>
    <xf numFmtId="44" fontId="2" fillId="3" borderId="5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44" fontId="2" fillId="4" borderId="2" xfId="0" applyNumberFormat="1" applyFont="1" applyFill="1" applyBorder="1" applyAlignment="1" applyProtection="1">
      <alignment horizontal="center" vertical="center"/>
    </xf>
    <xf numFmtId="44" fontId="2" fillId="4" borderId="3" xfId="0" applyNumberFormat="1" applyFont="1" applyFill="1" applyBorder="1" applyAlignment="1" applyProtection="1">
      <alignment horizontal="center"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44" fontId="2" fillId="4" borderId="4" xfId="0" applyNumberFormat="1" applyFont="1" applyFill="1" applyBorder="1" applyAlignment="1" applyProtection="1">
      <alignment horizontal="center" vertical="center"/>
    </xf>
    <xf numFmtId="44" fontId="2" fillId="4" borderId="5" xfId="0" applyNumberFormat="1" applyFont="1" applyFill="1" applyBorder="1" applyAlignment="1" applyProtection="1">
      <alignment horizontal="center" vertical="center"/>
    </xf>
    <xf numFmtId="44" fontId="2" fillId="5" borderId="7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44" fontId="2" fillId="6" borderId="2" xfId="0" applyNumberFormat="1" applyFont="1" applyFill="1" applyBorder="1" applyAlignment="1" applyProtection="1">
      <alignment horizontal="center" vertical="center"/>
    </xf>
    <xf numFmtId="44" fontId="2" fillId="6" borderId="3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44" fontId="2" fillId="7" borderId="2" xfId="0" applyNumberFormat="1" applyFont="1" applyFill="1" applyBorder="1" applyAlignment="1" applyProtection="1">
      <alignment horizontal="center" vertical="center"/>
    </xf>
    <xf numFmtId="44" fontId="2" fillId="7" borderId="3" xfId="0" applyNumberFormat="1" applyFont="1" applyFill="1" applyBorder="1" applyAlignment="1" applyProtection="1">
      <alignment horizontal="center" vertical="center"/>
    </xf>
    <xf numFmtId="9" fontId="2" fillId="7" borderId="1" xfId="0" applyNumberFormat="1" applyFont="1" applyFill="1" applyBorder="1" applyAlignment="1" applyProtection="1">
      <alignment horizontal="center" vertical="center"/>
    </xf>
    <xf numFmtId="44" fontId="2" fillId="7" borderId="1" xfId="0" applyNumberFormat="1" applyFont="1" applyFill="1" applyBorder="1" applyAlignment="1" applyProtection="1">
      <alignment horizontal="center" vertical="center"/>
    </xf>
    <xf numFmtId="44" fontId="2" fillId="7" borderId="8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44" fontId="2" fillId="7" borderId="4" xfId="0" applyNumberFormat="1" applyFont="1" applyFill="1" applyBorder="1" applyAlignment="1" applyProtection="1">
      <alignment horizontal="center" vertical="center"/>
    </xf>
    <xf numFmtId="44" fontId="2" fillId="7" borderId="5" xfId="0" applyNumberFormat="1" applyFont="1" applyFill="1" applyBorder="1" applyAlignment="1" applyProtection="1">
      <alignment horizontal="center" vertical="center"/>
    </xf>
    <xf numFmtId="9" fontId="2" fillId="8" borderId="4" xfId="0" applyNumberFormat="1" applyFont="1" applyFill="1" applyBorder="1" applyAlignment="1" applyProtection="1">
      <alignment horizontal="center" vertical="center"/>
    </xf>
    <xf numFmtId="44" fontId="2" fillId="8" borderId="4" xfId="0" applyNumberFormat="1" applyFont="1" applyFill="1" applyBorder="1" applyAlignment="1" applyProtection="1">
      <alignment horizontal="center" vertical="center"/>
    </xf>
    <xf numFmtId="44" fontId="2" fillId="8" borderId="5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44" fontId="3" fillId="2" borderId="6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wrapText="1"/>
    </xf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right" vertical="center" indent="15"/>
    </xf>
    <xf numFmtId="0" fontId="9" fillId="0" borderId="0" xfId="0" applyFont="1" applyProtection="1"/>
    <xf numFmtId="0" fontId="6" fillId="0" borderId="0" xfId="0" applyFont="1" applyAlignment="1" applyProtection="1">
      <alignment horizontal="right" vertical="center" indent="15"/>
    </xf>
    <xf numFmtId="0" fontId="6" fillId="0" borderId="0" xfId="0" applyFont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1" fillId="6" borderId="16" xfId="0" applyFont="1" applyFill="1" applyBorder="1" applyAlignment="1" applyProtection="1">
      <alignment horizontal="left" vertical="center" wrapText="1"/>
    </xf>
    <xf numFmtId="0" fontId="2" fillId="6" borderId="16" xfId="0" applyFont="1" applyFill="1" applyBorder="1" applyAlignment="1" applyProtection="1">
      <alignment horizontal="center" vertical="center" wrapText="1"/>
    </xf>
    <xf numFmtId="9" fontId="2" fillId="6" borderId="16" xfId="0" applyNumberFormat="1" applyFont="1" applyFill="1" applyBorder="1" applyAlignment="1" applyProtection="1">
      <alignment horizontal="center" vertical="center"/>
    </xf>
    <xf numFmtId="44" fontId="2" fillId="6" borderId="16" xfId="0" applyNumberFormat="1" applyFont="1" applyFill="1" applyBorder="1" applyAlignment="1" applyProtection="1">
      <alignment horizontal="center" vertical="center"/>
    </xf>
    <xf numFmtId="44" fontId="2" fillId="6" borderId="17" xfId="0" applyNumberFormat="1" applyFont="1" applyFill="1" applyBorder="1" applyAlignment="1" applyProtection="1">
      <alignment horizontal="center" vertical="center"/>
    </xf>
    <xf numFmtId="0" fontId="2" fillId="8" borderId="18" xfId="0" applyFont="1" applyFill="1" applyBorder="1" applyAlignment="1" applyProtection="1">
      <alignment horizontal="center" vertical="center"/>
    </xf>
    <xf numFmtId="0" fontId="1" fillId="8" borderId="19" xfId="0" applyFont="1" applyFill="1" applyBorder="1" applyAlignment="1" applyProtection="1">
      <alignment wrapText="1"/>
    </xf>
    <xf numFmtId="0" fontId="2" fillId="8" borderId="19" xfId="0" applyFont="1" applyFill="1" applyBorder="1" applyAlignment="1" applyProtection="1">
      <alignment horizontal="center" vertical="center" wrapText="1"/>
    </xf>
    <xf numFmtId="9" fontId="2" fillId="8" borderId="19" xfId="0" applyNumberFormat="1" applyFont="1" applyFill="1" applyBorder="1" applyAlignment="1" applyProtection="1">
      <alignment horizontal="center" vertical="center"/>
    </xf>
    <xf numFmtId="44" fontId="2" fillId="0" borderId="19" xfId="0" applyNumberFormat="1" applyFont="1" applyFill="1" applyBorder="1" applyAlignment="1" applyProtection="1">
      <alignment horizontal="center" vertical="center"/>
      <protection locked="0"/>
    </xf>
    <xf numFmtId="44" fontId="2" fillId="8" borderId="19" xfId="0" applyNumberFormat="1" applyFont="1" applyFill="1" applyBorder="1" applyAlignment="1" applyProtection="1">
      <alignment horizontal="center" vertical="center"/>
    </xf>
    <xf numFmtId="44" fontId="2" fillId="8" borderId="20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Protection="1"/>
    <xf numFmtId="0" fontId="2" fillId="7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4" workbookViewId="0">
      <selection activeCell="E11" sqref="E11"/>
    </sheetView>
  </sheetViews>
  <sheetFormatPr defaultColWidth="9.1796875" defaultRowHeight="14" x14ac:dyDescent="0.3"/>
  <cols>
    <col min="1" max="1" width="9" style="1" customWidth="1"/>
    <col min="2" max="2" width="36.54296875" style="1" customWidth="1"/>
    <col min="3" max="3" width="13.453125" style="1" customWidth="1"/>
    <col min="4" max="4" width="10.26953125" style="1" customWidth="1"/>
    <col min="5" max="5" width="17.1796875" style="1" customWidth="1"/>
    <col min="6" max="6" width="15.26953125" style="1" customWidth="1"/>
    <col min="7" max="7" width="23.1796875" style="1" customWidth="1"/>
    <col min="8" max="8" width="9.1796875" style="1"/>
    <col min="9" max="9" width="8.7265625" style="1" customWidth="1"/>
    <col min="10" max="16384" width="9.1796875" style="1"/>
  </cols>
  <sheetData>
    <row r="1" spans="1:7" x14ac:dyDescent="0.3">
      <c r="A1" s="64" t="s">
        <v>61</v>
      </c>
      <c r="B1" s="65"/>
      <c r="C1" s="65"/>
      <c r="D1" s="65"/>
      <c r="E1" s="65"/>
      <c r="F1" s="64" t="s">
        <v>31</v>
      </c>
      <c r="G1" s="65"/>
    </row>
    <row r="2" spans="1:7" ht="16.5" x14ac:dyDescent="0.3">
      <c r="A2" s="64"/>
      <c r="B2" s="65"/>
      <c r="C2" s="65"/>
      <c r="D2" s="65"/>
      <c r="E2" s="65"/>
      <c r="F2" s="64"/>
      <c r="G2" s="65"/>
    </row>
    <row r="3" spans="1:7" x14ac:dyDescent="0.3">
      <c r="A3" s="101" t="s">
        <v>50</v>
      </c>
      <c r="B3" s="101"/>
      <c r="C3" s="101"/>
      <c r="D3" s="101"/>
      <c r="E3" s="101"/>
      <c r="F3" s="101"/>
      <c r="G3" s="101"/>
    </row>
    <row r="4" spans="1:7" x14ac:dyDescent="0.3">
      <c r="A4" s="101"/>
      <c r="B4" s="101"/>
      <c r="C4" s="101"/>
      <c r="D4" s="101"/>
      <c r="E4" s="101"/>
      <c r="F4" s="101"/>
      <c r="G4" s="101"/>
    </row>
    <row r="5" spans="1:7" x14ac:dyDescent="0.3">
      <c r="A5" s="101"/>
      <c r="B5" s="101"/>
      <c r="C5" s="101"/>
      <c r="D5" s="101"/>
      <c r="E5" s="101"/>
      <c r="F5" s="101"/>
      <c r="G5" s="101"/>
    </row>
    <row r="6" spans="1:7" ht="16.5" x14ac:dyDescent="0.3">
      <c r="A6" s="66"/>
      <c r="B6" s="66"/>
      <c r="C6" s="66"/>
      <c r="D6" s="66"/>
      <c r="E6" s="66"/>
      <c r="F6" s="66"/>
      <c r="G6" s="66"/>
    </row>
    <row r="7" spans="1:7" ht="18" x14ac:dyDescent="0.4">
      <c r="A7" s="67" t="s">
        <v>49</v>
      </c>
      <c r="B7" s="65"/>
      <c r="C7" s="65"/>
      <c r="D7" s="65"/>
      <c r="E7" s="65"/>
      <c r="F7" s="65"/>
      <c r="G7" s="65"/>
    </row>
    <row r="8" spans="1:7" ht="18.5" thickBot="1" x14ac:dyDescent="0.45">
      <c r="A8" s="68" t="s">
        <v>38</v>
      </c>
      <c r="B8" s="65"/>
      <c r="C8" s="65"/>
      <c r="D8" s="65"/>
      <c r="E8" s="65"/>
      <c r="F8" s="65"/>
      <c r="G8" s="65"/>
    </row>
    <row r="9" spans="1:7" ht="28" x14ac:dyDescent="0.3">
      <c r="A9" s="73" t="s">
        <v>0</v>
      </c>
      <c r="B9" s="57" t="s">
        <v>1</v>
      </c>
      <c r="C9" s="58" t="s">
        <v>5</v>
      </c>
      <c r="D9" s="57" t="s">
        <v>3</v>
      </c>
      <c r="E9" s="58" t="s">
        <v>2</v>
      </c>
      <c r="F9" s="59" t="s">
        <v>15</v>
      </c>
      <c r="G9" s="60" t="s">
        <v>4</v>
      </c>
    </row>
    <row r="10" spans="1:7" ht="17.25" thickBot="1" x14ac:dyDescent="0.35">
      <c r="A10" s="74">
        <v>1</v>
      </c>
      <c r="B10" s="61">
        <v>2</v>
      </c>
      <c r="C10" s="61">
        <v>4</v>
      </c>
      <c r="D10" s="61">
        <v>5</v>
      </c>
      <c r="E10" s="61">
        <v>3</v>
      </c>
      <c r="F10" s="62">
        <v>6</v>
      </c>
      <c r="G10" s="63">
        <v>7</v>
      </c>
    </row>
    <row r="11" spans="1:7" ht="28" x14ac:dyDescent="0.3">
      <c r="A11" s="75" t="s">
        <v>16</v>
      </c>
      <c r="B11" s="5" t="s">
        <v>42</v>
      </c>
      <c r="C11" s="6" t="s">
        <v>6</v>
      </c>
      <c r="D11" s="27">
        <v>0.23</v>
      </c>
      <c r="E11" s="2"/>
      <c r="F11" s="28">
        <f t="shared" ref="F11:F26" si="0">G11-E11</f>
        <v>0</v>
      </c>
      <c r="G11" s="29">
        <f>(E11*1.23)</f>
        <v>0</v>
      </c>
    </row>
    <row r="12" spans="1:7" ht="28.5" thickBot="1" x14ac:dyDescent="0.35">
      <c r="A12" s="76" t="s">
        <v>17</v>
      </c>
      <c r="B12" s="7" t="s">
        <v>42</v>
      </c>
      <c r="C12" s="8" t="s">
        <v>55</v>
      </c>
      <c r="D12" s="30">
        <v>0.23</v>
      </c>
      <c r="E12" s="31">
        <f>E11*24</f>
        <v>0</v>
      </c>
      <c r="F12" s="31">
        <f t="shared" si="0"/>
        <v>0</v>
      </c>
      <c r="G12" s="32">
        <f>E12*1.23</f>
        <v>0</v>
      </c>
    </row>
    <row r="13" spans="1:7" ht="28" x14ac:dyDescent="0.3">
      <c r="A13" s="77" t="s">
        <v>18</v>
      </c>
      <c r="B13" s="9" t="s">
        <v>43</v>
      </c>
      <c r="C13" s="10" t="s">
        <v>6</v>
      </c>
      <c r="D13" s="33">
        <v>0.08</v>
      </c>
      <c r="E13" s="2"/>
      <c r="F13" s="34">
        <f t="shared" si="0"/>
        <v>0</v>
      </c>
      <c r="G13" s="35">
        <f>(E13*1.08)</f>
        <v>0</v>
      </c>
    </row>
    <row r="14" spans="1:7" ht="28.5" thickBot="1" x14ac:dyDescent="0.35">
      <c r="A14" s="78" t="s">
        <v>19</v>
      </c>
      <c r="B14" s="11" t="s">
        <v>43</v>
      </c>
      <c r="C14" s="12" t="s">
        <v>55</v>
      </c>
      <c r="D14" s="36">
        <v>0.08</v>
      </c>
      <c r="E14" s="37">
        <f>E13*24</f>
        <v>0</v>
      </c>
      <c r="F14" s="37">
        <f t="shared" si="0"/>
        <v>0</v>
      </c>
      <c r="G14" s="38">
        <f>E14*1.08</f>
        <v>0</v>
      </c>
    </row>
    <row r="15" spans="1:7" ht="28.5" thickBot="1" x14ac:dyDescent="0.35">
      <c r="A15" s="79">
        <v>3</v>
      </c>
      <c r="B15" s="13" t="s">
        <v>39</v>
      </c>
      <c r="C15" s="14" t="s">
        <v>6</v>
      </c>
      <c r="D15" s="14" t="s">
        <v>7</v>
      </c>
      <c r="E15" s="14">
        <f>E11+E13</f>
        <v>0</v>
      </c>
      <c r="F15" s="14">
        <f t="shared" si="0"/>
        <v>0</v>
      </c>
      <c r="G15" s="39">
        <f>G11+G13</f>
        <v>0</v>
      </c>
    </row>
    <row r="16" spans="1:7" ht="28" x14ac:dyDescent="0.3">
      <c r="A16" s="80" t="s">
        <v>20</v>
      </c>
      <c r="B16" s="15" t="s">
        <v>44</v>
      </c>
      <c r="C16" s="16" t="s">
        <v>8</v>
      </c>
      <c r="D16" s="40">
        <v>0.23</v>
      </c>
      <c r="E16" s="3"/>
      <c r="F16" s="41">
        <f t="shared" si="0"/>
        <v>0</v>
      </c>
      <c r="G16" s="42">
        <f t="shared" ref="G16:G24" si="1">E16*1.23</f>
        <v>0</v>
      </c>
    </row>
    <row r="17" spans="1:7" ht="42.5" thickBot="1" x14ac:dyDescent="0.35">
      <c r="A17" s="86" t="s">
        <v>21</v>
      </c>
      <c r="B17" s="87" t="s">
        <v>44</v>
      </c>
      <c r="C17" s="88" t="s">
        <v>56</v>
      </c>
      <c r="D17" s="89">
        <v>0.23</v>
      </c>
      <c r="E17" s="90">
        <f>E16*4</f>
        <v>0</v>
      </c>
      <c r="F17" s="90">
        <f t="shared" si="0"/>
        <v>0</v>
      </c>
      <c r="G17" s="91">
        <f t="shared" si="1"/>
        <v>0</v>
      </c>
    </row>
    <row r="18" spans="1:7" ht="17" x14ac:dyDescent="0.3">
      <c r="A18" s="81" t="s">
        <v>22</v>
      </c>
      <c r="B18" s="17" t="s">
        <v>9</v>
      </c>
      <c r="C18" s="18" t="s">
        <v>30</v>
      </c>
      <c r="D18" s="43">
        <v>0.23</v>
      </c>
      <c r="E18" s="3"/>
      <c r="F18" s="44">
        <f t="shared" si="0"/>
        <v>0</v>
      </c>
      <c r="G18" s="45">
        <f t="shared" si="1"/>
        <v>0</v>
      </c>
    </row>
    <row r="19" spans="1:7" ht="28" x14ac:dyDescent="0.3">
      <c r="A19" s="82" t="s">
        <v>23</v>
      </c>
      <c r="B19" s="19" t="s">
        <v>46</v>
      </c>
      <c r="C19" s="20" t="s">
        <v>57</v>
      </c>
      <c r="D19" s="46">
        <v>0.23</v>
      </c>
      <c r="E19" s="47">
        <f>(E18*500)*2</f>
        <v>0</v>
      </c>
      <c r="F19" s="47">
        <f t="shared" si="0"/>
        <v>0</v>
      </c>
      <c r="G19" s="48">
        <f t="shared" si="1"/>
        <v>0</v>
      </c>
    </row>
    <row r="20" spans="1:7" x14ac:dyDescent="0.3">
      <c r="A20" s="82" t="s">
        <v>24</v>
      </c>
      <c r="B20" s="21" t="s">
        <v>45</v>
      </c>
      <c r="C20" s="20" t="s">
        <v>10</v>
      </c>
      <c r="D20" s="46">
        <v>0.23</v>
      </c>
      <c r="E20" s="4"/>
      <c r="F20" s="47">
        <f t="shared" si="0"/>
        <v>0</v>
      </c>
      <c r="G20" s="48">
        <f t="shared" si="1"/>
        <v>0</v>
      </c>
    </row>
    <row r="21" spans="1:7" x14ac:dyDescent="0.3">
      <c r="A21" s="82" t="s">
        <v>25</v>
      </c>
      <c r="B21" s="19" t="s">
        <v>47</v>
      </c>
      <c r="C21" s="20" t="s">
        <v>58</v>
      </c>
      <c r="D21" s="46">
        <v>0.23</v>
      </c>
      <c r="E21" s="47">
        <f>(E20*20)*2</f>
        <v>0</v>
      </c>
      <c r="F21" s="47">
        <f t="shared" si="0"/>
        <v>0</v>
      </c>
      <c r="G21" s="48">
        <f t="shared" si="1"/>
        <v>0</v>
      </c>
    </row>
    <row r="22" spans="1:7" ht="16.5" x14ac:dyDescent="0.3">
      <c r="A22" s="82" t="s">
        <v>26</v>
      </c>
      <c r="B22" s="19" t="s">
        <v>11</v>
      </c>
      <c r="C22" s="20" t="s">
        <v>10</v>
      </c>
      <c r="D22" s="46">
        <v>0.23</v>
      </c>
      <c r="E22" s="4"/>
      <c r="F22" s="47">
        <f t="shared" si="0"/>
        <v>0</v>
      </c>
      <c r="G22" s="48">
        <f t="shared" si="1"/>
        <v>0</v>
      </c>
    </row>
    <row r="23" spans="1:7" ht="33" x14ac:dyDescent="0.3">
      <c r="A23" s="82" t="s">
        <v>27</v>
      </c>
      <c r="B23" s="19" t="s">
        <v>48</v>
      </c>
      <c r="C23" s="99" t="s">
        <v>59</v>
      </c>
      <c r="D23" s="46">
        <v>0.23</v>
      </c>
      <c r="E23" s="47">
        <f>(E22*30)*2</f>
        <v>0</v>
      </c>
      <c r="F23" s="47">
        <f t="shared" si="0"/>
        <v>0</v>
      </c>
      <c r="G23" s="48">
        <f t="shared" si="1"/>
        <v>0</v>
      </c>
    </row>
    <row r="24" spans="1:7" ht="28.5" thickBot="1" x14ac:dyDescent="0.35">
      <c r="A24" s="83" t="s">
        <v>51</v>
      </c>
      <c r="B24" s="22" t="s">
        <v>52</v>
      </c>
      <c r="C24" s="100" t="s">
        <v>53</v>
      </c>
      <c r="D24" s="49">
        <v>0.23</v>
      </c>
      <c r="E24" s="50">
        <f>E19+E21+E23</f>
        <v>0</v>
      </c>
      <c r="F24" s="50">
        <f t="shared" si="0"/>
        <v>0</v>
      </c>
      <c r="G24" s="51">
        <f t="shared" si="1"/>
        <v>0</v>
      </c>
    </row>
    <row r="25" spans="1:7" ht="28" x14ac:dyDescent="0.3">
      <c r="A25" s="92" t="s">
        <v>28</v>
      </c>
      <c r="B25" s="93" t="s">
        <v>12</v>
      </c>
      <c r="C25" s="94" t="s">
        <v>13</v>
      </c>
      <c r="D25" s="95">
        <v>0.08</v>
      </c>
      <c r="E25" s="96"/>
      <c r="F25" s="97">
        <f t="shared" si="0"/>
        <v>0</v>
      </c>
      <c r="G25" s="98">
        <f>E25*1.08</f>
        <v>0</v>
      </c>
    </row>
    <row r="26" spans="1:7" ht="28.5" thickBot="1" x14ac:dyDescent="0.35">
      <c r="A26" s="84" t="s">
        <v>29</v>
      </c>
      <c r="B26" s="23" t="s">
        <v>12</v>
      </c>
      <c r="C26" s="24" t="s">
        <v>60</v>
      </c>
      <c r="D26" s="52">
        <v>0.08</v>
      </c>
      <c r="E26" s="53">
        <f>E25*12</f>
        <v>0</v>
      </c>
      <c r="F26" s="53">
        <f t="shared" si="0"/>
        <v>0</v>
      </c>
      <c r="G26" s="54">
        <f>E26*1.08</f>
        <v>0</v>
      </c>
    </row>
    <row r="27" spans="1:7" ht="42.5" thickBot="1" x14ac:dyDescent="0.35">
      <c r="A27" s="85">
        <v>7</v>
      </c>
      <c r="B27" s="25" t="s">
        <v>14</v>
      </c>
      <c r="C27" s="26" t="s">
        <v>54</v>
      </c>
      <c r="D27" s="55"/>
      <c r="E27" s="56">
        <f>E12+E14+E17+E24+E26</f>
        <v>0</v>
      </c>
      <c r="F27" s="56">
        <f>F12+F14+F17+F24+F26</f>
        <v>0</v>
      </c>
      <c r="G27" s="56">
        <f>G12+G14+G17+G24+G26</f>
        <v>0</v>
      </c>
    </row>
    <row r="28" spans="1:7" x14ac:dyDescent="0.3">
      <c r="A28" s="65"/>
      <c r="B28" s="65"/>
      <c r="C28" s="65"/>
      <c r="D28" s="65"/>
      <c r="E28" s="65"/>
      <c r="F28" s="65"/>
      <c r="G28" s="65"/>
    </row>
    <row r="29" spans="1:7" x14ac:dyDescent="0.3">
      <c r="A29" s="65"/>
      <c r="B29" s="65"/>
      <c r="C29" s="65"/>
      <c r="D29" s="64" t="s">
        <v>40</v>
      </c>
      <c r="E29" s="64"/>
      <c r="F29" s="69"/>
      <c r="G29" s="65"/>
    </row>
    <row r="30" spans="1:7" x14ac:dyDescent="0.3">
      <c r="A30" s="65"/>
      <c r="B30" s="65"/>
      <c r="C30" s="65"/>
      <c r="D30" s="64" t="s">
        <v>32</v>
      </c>
      <c r="E30" s="64"/>
      <c r="F30" s="69"/>
      <c r="G30" s="65"/>
    </row>
    <row r="31" spans="1:7" x14ac:dyDescent="0.3">
      <c r="A31" s="65"/>
      <c r="B31" s="65"/>
      <c r="C31" s="65"/>
      <c r="D31" s="70" t="s">
        <v>33</v>
      </c>
      <c r="E31" s="64"/>
      <c r="F31" s="71"/>
      <c r="G31" s="65"/>
    </row>
    <row r="32" spans="1:7" x14ac:dyDescent="0.3">
      <c r="A32" s="65"/>
      <c r="B32" s="65"/>
      <c r="C32" s="65"/>
      <c r="D32" s="64"/>
      <c r="E32" s="64"/>
      <c r="F32" s="71"/>
      <c r="G32" s="65"/>
    </row>
    <row r="33" spans="1:7" x14ac:dyDescent="0.3">
      <c r="A33" s="65"/>
      <c r="B33" s="65"/>
      <c r="C33" s="65"/>
      <c r="D33" s="64" t="s">
        <v>34</v>
      </c>
      <c r="E33" s="64"/>
      <c r="F33" s="69"/>
      <c r="G33" s="65"/>
    </row>
    <row r="34" spans="1:7" x14ac:dyDescent="0.3">
      <c r="A34" s="65"/>
      <c r="B34" s="65"/>
      <c r="C34" s="65"/>
      <c r="D34" s="64"/>
      <c r="E34" s="64"/>
      <c r="F34" s="69" t="s">
        <v>35</v>
      </c>
      <c r="G34" s="65"/>
    </row>
    <row r="35" spans="1:7" x14ac:dyDescent="0.3">
      <c r="A35" s="65"/>
      <c r="B35" s="65"/>
      <c r="C35" s="65"/>
      <c r="D35" s="64" t="s">
        <v>41</v>
      </c>
      <c r="E35" s="64"/>
      <c r="F35" s="69"/>
      <c r="G35" s="65"/>
    </row>
    <row r="36" spans="1:7" x14ac:dyDescent="0.3">
      <c r="A36" s="65"/>
      <c r="B36" s="65"/>
      <c r="C36" s="65"/>
      <c r="D36" s="64" t="s">
        <v>32</v>
      </c>
      <c r="E36" s="64"/>
      <c r="F36" s="69"/>
      <c r="G36" s="65"/>
    </row>
    <row r="37" spans="1:7" ht="15.5" x14ac:dyDescent="0.35">
      <c r="A37" s="65"/>
      <c r="B37" s="65"/>
      <c r="C37" s="72"/>
      <c r="D37" s="72" t="s">
        <v>36</v>
      </c>
      <c r="E37" s="65"/>
      <c r="F37" s="65"/>
      <c r="G37" s="65"/>
    </row>
    <row r="38" spans="1:7" x14ac:dyDescent="0.3">
      <c r="A38" s="65"/>
      <c r="B38" s="65"/>
      <c r="C38" s="72"/>
      <c r="D38" s="72" t="s">
        <v>37</v>
      </c>
      <c r="E38" s="65"/>
      <c r="F38" s="65"/>
      <c r="G38" s="65"/>
    </row>
    <row r="39" spans="1:7" x14ac:dyDescent="0.3">
      <c r="A39" s="65"/>
      <c r="B39" s="65"/>
      <c r="C39" s="65"/>
      <c r="D39" s="65"/>
      <c r="E39" s="65"/>
      <c r="F39" s="65"/>
      <c r="G39" s="65"/>
    </row>
  </sheetData>
  <sheetProtection algorithmName="SHA-512" hashValue="4IsPxyf46ybUZP8zNkN/xA6ajFrI3wTMRQAz//odTyMD6lLWbQ6oP/9Af4R+8OPvvoTNEHefZ62aiMJN5Td2yw==" saltValue="gzai4r+XEfRGCj0hAdzUiQ==" spinCount="100000" sheet="1" selectLockedCells="1"/>
  <mergeCells count="1">
    <mergeCell ref="A3:G5"/>
  </mergeCells>
  <pageMargins left="0.70866141732283472" right="0.70866141732283472" top="0.74803149606299213" bottom="0.55118110236220474" header="0.31496062992125984" footer="0.31496062992125984"/>
  <pageSetup paperSize="9" orientation="landscape" horizontalDpi="4294967294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Kruszewski Bartłomiej</dc:creator>
  <cp:lastModifiedBy>Porucznik Dariusz</cp:lastModifiedBy>
  <cp:lastPrinted>2022-04-11T12:11:10Z</cp:lastPrinted>
  <dcterms:created xsi:type="dcterms:W3CDTF">2022-04-08T08:50:24Z</dcterms:created>
  <dcterms:modified xsi:type="dcterms:W3CDTF">2022-06-29T09:18:40Z</dcterms:modified>
</cp:coreProperties>
</file>